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activeTab="0"/>
  </bookViews>
  <sheets>
    <sheet name="прил.1" sheetId="1" r:id="rId1"/>
  </sheets>
  <definedNames>
    <definedName name="_xlnm.Print_Area" localSheetId="0">'прил.1'!$A$1:$K$39</definedName>
  </definedNames>
  <calcPr fullCalcOnLoad="1"/>
</workbook>
</file>

<file path=xl/sharedStrings.xml><?xml version="1.0" encoding="utf-8"?>
<sst xmlns="http://schemas.openxmlformats.org/spreadsheetml/2006/main" count="84" uniqueCount="60">
  <si>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</si>
  <si>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</si>
  <si>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</si>
  <si>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</si>
  <si>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</si>
  <si>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</si>
  <si>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</si>
  <si>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</si>
  <si>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</si>
  <si>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№ п/п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</si>
  <si>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</si>
  <si>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</si>
  <si>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</si>
  <si>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</si>
  <si>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</si>
  <si>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</si>
  <si>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</si>
  <si>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</si>
  <si>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>ПЕРЕЧЕНЬ МЕРОПРИЯТИЙ ПО РЕАЛИЗАЦИИ МУНИЦИПАЛЬНОЙ ПРОГРАММЫ</t>
  </si>
  <si>
    <t>2.3.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</si>
  <si>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</si>
  <si>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</si>
  <si>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</si>
  <si>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2. Развитие наружных инженерных сетей и сооружений водоснабжения и  водоотведения</t>
  </si>
  <si>
    <t>2014-2016гг.</t>
  </si>
  <si>
    <t>2.4.</t>
  </si>
  <si>
    <t>2.5.</t>
  </si>
  <si>
    <t>2.6.</t>
  </si>
  <si>
    <t>Разработка схемы водоснабжения и водоотведения на территории МО Сертолово с учетом перспективы развития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</si>
  <si>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</si>
  <si>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</si>
  <si>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</si>
  <si>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</si>
  <si>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</si>
  <si>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</si>
  <si>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</si>
  <si>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</si>
  <si>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</si>
  <si>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Бюджет ЛО </t>
  </si>
  <si>
    <t>2.7</t>
  </si>
  <si>
    <t>Раздел 3. Развитие сети уличного освещения города Сетолово</t>
  </si>
  <si>
    <t>2017г.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</si>
  <si>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2014-2017 годы"</t>
    </r>
  </si>
  <si>
    <t xml:space="preserve">2015-2017гг.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</si>
  <si>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</si>
  <si>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Всего, в том числе по источникам: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</si>
  <si>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</si>
  <si>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 xml:space="preserve"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</si>
  <si>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>Получение двух комплектов проектов по освоению лесов под трассу объекта позволит приступить к строительству объекта</t>
  </si>
  <si>
    <t xml:space="preserve">  МУ "Оказание услуг "Развитие"      </t>
  </si>
  <si>
    <t xml:space="preserve"> МУ "Оказание услуг "Развитие"      </t>
  </si>
  <si>
    <t xml:space="preserve">МУ "Оказание услуг "Развитие"      </t>
  </si>
  <si>
    <t xml:space="preserve">   МУ "Оказание услуг "Развитие"      </t>
  </si>
  <si>
    <t>Областной бюджет ЛО</t>
  </si>
  <si>
    <t>Итого по разделу 2, в т.ч.:</t>
  </si>
  <si>
    <t>Итого по разделу 3, в т. ч.:</t>
  </si>
  <si>
    <t>Итого по Программе, в т.ч.:</t>
  </si>
  <si>
    <t xml:space="preserve"> Реконструкция существующих участков сети уличного освещения протяженностью 5,228 км, строительство новых участков сети уличного освещения города Сертолово протяженностью 3,612 км повысит безопасность движения транспорта, передвижения пешеходов в вечернее и ночное время суток.</t>
  </si>
  <si>
    <t>Раздел 1. Исключен</t>
  </si>
  <si>
    <r>
      <t>от</t>
    </r>
    <r>
      <rPr>
        <u val="single"/>
        <sz val="14"/>
        <rFont val="Times New Roman"/>
        <family val="1"/>
      </rPr>
      <t xml:space="preserve"> 19 ноября 2015 г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582 </t>
    </r>
    <r>
      <rPr>
        <u val="single"/>
        <sz val="14"/>
        <color indexed="9"/>
        <rFont val="Times New Roman"/>
        <family val="1"/>
      </rPr>
      <t>.</t>
    </r>
    <r>
      <rPr>
        <sz val="14"/>
        <color indexed="9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</si>
</sst>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u val="single"/>
      <sz val="14"/>
      <color indexed="9"/>
      <name val="Times New Roman"/>
      <family val="1"/>
    </font>
    <font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168" fontId="18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24" borderId="10" xfId="0" applyNumberFormat="1" applyFont="1" applyFill="1" applyBorder="1" applyAlignment="1">
      <alignment horizontal="center" vertical="center" wrapText="1"/>
    </xf>
    <xf numFmtId="168" fontId="3" fillId="24" borderId="12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8" fontId="2" fillId="24" borderId="11" xfId="0" applyNumberFormat="1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168" fontId="18" fillId="25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2" fillId="24" borderId="10" xfId="0" applyNumberFormat="1" applyFont="1" applyFill="1" applyBorder="1" applyAlignment="1">
      <alignment horizontal="center" vertical="center"/>
    </xf>
    <xf numFmtId="169" fontId="2" fillId="24" borderId="10" xfId="0" applyNumberFormat="1" applyFont="1" applyFill="1" applyBorder="1" applyAlignment="1">
      <alignment horizontal="center" vertical="center" wrapText="1"/>
    </xf>
    <xf numFmtId="169" fontId="3" fillId="24" borderId="11" xfId="0" applyNumberFormat="1" applyFont="1" applyFill="1" applyBorder="1" applyAlignment="1">
      <alignment horizontal="center" vertical="center" wrapText="1"/>
    </xf>
    <xf numFmtId="169" fontId="2" fillId="24" borderId="11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169" fontId="3" fillId="25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1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 wrapText="1"/>
    </xf>
    <xf numFmtId="16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1428750</xdr:colOff>
      <xdr:row>16</xdr:row>
      <xdr:rowOff>219075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1885950" y="4257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C1">
      <selection activeCell="K10" sqref="K10:K11"/>
    </sheetView>
  </sheetViews>
  <sheetFormatPr defaultColWidth="9.00390625" defaultRowHeight="12.75"/>
  <cols>
    <col min="1" max="1" width="6.00390625" style="25" customWidth="1"/>
    <col min="2" max="2" width="34.125" style="1" customWidth="1"/>
    <col min="3" max="3" width="14.75390625" style="1" customWidth="1"/>
    <col min="4" max="4" width="10.625" style="1" customWidth="1"/>
    <col min="5" max="5" width="14.875" style="1" customWidth="1"/>
    <col min="6" max="6" width="13.875" style="1" customWidth="1"/>
    <col min="7" max="7" width="10.25390625" style="1" customWidth="1"/>
    <col min="8" max="9" width="11.00390625" style="1" customWidth="1"/>
    <col min="10" max="10" width="14.25390625" style="1" customWidth="1"/>
    <col min="11" max="11" width="47.125" style="1" customWidth="1"/>
    <col min="12" max="16384" width="9.125" style="1" customWidth="1"/>
  </cols>
  <sheetData>
    <row r="1" ht="18.75">
      <c r="K1" s="24" t="s">
        <v>31</v>
      </c>
    </row>
    <row r="2" ht="18.75">
      <c r="K2" s="24" t="s">
        <v>32</v>
      </c>
    </row>
    <row r="3" ht="18.75">
      <c r="K3" s="24" t="s">
        <v>33</v>
      </c>
    </row>
    <row r="4" ht="18.75">
      <c r="K4" s="24" t="s">
        <v>59</v>
      </c>
    </row>
    <row r="5" ht="18.75">
      <c r="K5" s="24"/>
    </row>
    <row r="6" spans="1:11" s="27" customFormat="1" ht="18.75">
      <c r="A6" s="26"/>
      <c r="B6" s="88" t="s">
        <v>18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ht="39.75" customHeight="1">
      <c r="A7" s="89" t="s">
        <v>42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9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5.25" customHeight="1" hidden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4.75" customHeight="1">
      <c r="A10" s="90" t="s">
        <v>9</v>
      </c>
      <c r="B10" s="90" t="s">
        <v>6</v>
      </c>
      <c r="C10" s="92" t="s">
        <v>0</v>
      </c>
      <c r="D10" s="92" t="s">
        <v>7</v>
      </c>
      <c r="E10" s="90" t="s">
        <v>1</v>
      </c>
      <c r="F10" s="93" t="s">
        <v>2</v>
      </c>
      <c r="G10" s="94"/>
      <c r="H10" s="94"/>
      <c r="I10" s="95"/>
      <c r="J10" s="92" t="s">
        <v>3</v>
      </c>
      <c r="K10" s="90" t="s">
        <v>4</v>
      </c>
    </row>
    <row r="11" spans="1:11" ht="22.5" customHeight="1">
      <c r="A11" s="91"/>
      <c r="B11" s="90"/>
      <c r="C11" s="92"/>
      <c r="D11" s="92"/>
      <c r="E11" s="90"/>
      <c r="F11" s="33" t="s">
        <v>12</v>
      </c>
      <c r="G11" s="33" t="s">
        <v>13</v>
      </c>
      <c r="H11" s="33" t="s">
        <v>14</v>
      </c>
      <c r="I11" s="33" t="s">
        <v>41</v>
      </c>
      <c r="J11" s="92"/>
      <c r="K11" s="90"/>
    </row>
    <row r="12" spans="1:11" s="8" customFormat="1" ht="9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</row>
    <row r="13" spans="1:11" s="10" customFormat="1" ht="18.75" customHeight="1">
      <c r="A13" s="74" t="s">
        <v>58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8" customHeight="1">
      <c r="A14" s="19"/>
      <c r="B14" s="13"/>
      <c r="C14" s="71"/>
      <c r="D14" s="72"/>
      <c r="E14" s="72"/>
      <c r="F14" s="72"/>
      <c r="G14" s="72"/>
      <c r="H14" s="72"/>
      <c r="I14" s="72"/>
      <c r="J14" s="72"/>
      <c r="K14" s="73"/>
    </row>
    <row r="15" spans="1:11" ht="23.25" customHeight="1">
      <c r="A15" s="77" t="s">
        <v>23</v>
      </c>
      <c r="B15" s="78"/>
      <c r="C15" s="78"/>
      <c r="D15" s="78"/>
      <c r="E15" s="78"/>
      <c r="F15" s="78"/>
      <c r="G15" s="78"/>
      <c r="H15" s="78"/>
      <c r="I15" s="78"/>
      <c r="J15" s="78"/>
      <c r="K15" s="79"/>
    </row>
    <row r="16" spans="1:11" ht="39" customHeight="1">
      <c r="A16" s="96" t="s">
        <v>15</v>
      </c>
      <c r="B16" s="80" t="s">
        <v>10</v>
      </c>
      <c r="C16" s="6" t="s">
        <v>45</v>
      </c>
      <c r="D16" s="83" t="s">
        <v>43</v>
      </c>
      <c r="E16" s="58">
        <f>E17+E18</f>
        <v>81997.7</v>
      </c>
      <c r="F16" s="57"/>
      <c r="G16" s="63">
        <f>G17+G18</f>
        <v>1376.7</v>
      </c>
      <c r="H16" s="63">
        <f>H17+H18</f>
        <v>31151.1</v>
      </c>
      <c r="I16" s="63">
        <f>I17+I18</f>
        <v>49469.9</v>
      </c>
      <c r="J16" s="68" t="s">
        <v>50</v>
      </c>
      <c r="K16" s="87" t="s">
        <v>21</v>
      </c>
    </row>
    <row r="17" spans="1:11" ht="30" customHeight="1">
      <c r="A17" s="97"/>
      <c r="B17" s="97"/>
      <c r="C17" s="51" t="s">
        <v>8</v>
      </c>
      <c r="D17" s="84"/>
      <c r="E17" s="59">
        <f>H17+G17+F17+I17</f>
        <v>56997.7</v>
      </c>
      <c r="F17" s="4"/>
      <c r="G17" s="60">
        <v>1376.7</v>
      </c>
      <c r="H17" s="60">
        <f>40151.1-9000</f>
        <v>31151.1</v>
      </c>
      <c r="I17" s="64">
        <f>15469.9+9000</f>
        <v>24469.9</v>
      </c>
      <c r="J17" s="69"/>
      <c r="K17" s="99"/>
    </row>
    <row r="18" spans="1:11" s="7" customFormat="1" ht="30" customHeight="1">
      <c r="A18" s="98"/>
      <c r="B18" s="98"/>
      <c r="C18" s="51" t="s">
        <v>38</v>
      </c>
      <c r="D18" s="85"/>
      <c r="E18" s="60">
        <f>G18+H18+I18</f>
        <v>25000</v>
      </c>
      <c r="F18" s="43"/>
      <c r="G18" s="60"/>
      <c r="H18" s="60"/>
      <c r="I18" s="60">
        <v>25000</v>
      </c>
      <c r="J18" s="70"/>
      <c r="K18" s="67"/>
    </row>
    <row r="19" spans="1:11" s="7" customFormat="1" ht="37.5" customHeight="1">
      <c r="A19" s="100" t="s">
        <v>16</v>
      </c>
      <c r="B19" s="80" t="s">
        <v>5</v>
      </c>
      <c r="C19" s="6" t="s">
        <v>45</v>
      </c>
      <c r="D19" s="83" t="s">
        <v>13</v>
      </c>
      <c r="E19" s="61">
        <f>E20+E21</f>
        <v>15042.6</v>
      </c>
      <c r="F19" s="50"/>
      <c r="G19" s="62">
        <f>G20+G21</f>
        <v>15042.6</v>
      </c>
      <c r="H19" s="47"/>
      <c r="I19" s="47"/>
      <c r="J19" s="68" t="s">
        <v>51</v>
      </c>
      <c r="K19" s="87" t="s">
        <v>22</v>
      </c>
    </row>
    <row r="20" spans="1:11" s="7" customFormat="1" ht="30" customHeight="1">
      <c r="A20" s="97"/>
      <c r="B20" s="97"/>
      <c r="C20" s="40" t="s">
        <v>8</v>
      </c>
      <c r="D20" s="84"/>
      <c r="E20" s="62">
        <f>F20+G20+H20</f>
        <v>5042.6</v>
      </c>
      <c r="F20" s="42"/>
      <c r="G20" s="62">
        <v>5042.6</v>
      </c>
      <c r="H20" s="41"/>
      <c r="I20" s="41"/>
      <c r="J20" s="69"/>
      <c r="K20" s="99"/>
    </row>
    <row r="21" spans="1:11" s="7" customFormat="1" ht="30" customHeight="1">
      <c r="A21" s="98"/>
      <c r="B21" s="98"/>
      <c r="C21" s="6" t="s">
        <v>38</v>
      </c>
      <c r="D21" s="85"/>
      <c r="E21" s="60">
        <f>G21+H21+I21</f>
        <v>10000</v>
      </c>
      <c r="F21" s="43"/>
      <c r="G21" s="60">
        <v>10000</v>
      </c>
      <c r="H21" s="43"/>
      <c r="I21" s="43"/>
      <c r="J21" s="70"/>
      <c r="K21" s="67"/>
    </row>
    <row r="22" spans="1:11" s="7" customFormat="1" ht="88.5" customHeight="1">
      <c r="A22" s="35" t="s">
        <v>19</v>
      </c>
      <c r="B22" s="32" t="s">
        <v>47</v>
      </c>
      <c r="C22" s="6" t="s">
        <v>8</v>
      </c>
      <c r="D22" s="6" t="s">
        <v>12</v>
      </c>
      <c r="E22" s="44">
        <v>536</v>
      </c>
      <c r="F22" s="4">
        <v>536</v>
      </c>
      <c r="G22" s="3"/>
      <c r="H22" s="3"/>
      <c r="I22" s="3"/>
      <c r="J22" s="31" t="s">
        <v>52</v>
      </c>
      <c r="K22" s="11" t="s">
        <v>48</v>
      </c>
    </row>
    <row r="23" spans="1:11" s="7" customFormat="1" ht="92.25" customHeight="1">
      <c r="A23" s="35" t="s">
        <v>25</v>
      </c>
      <c r="B23" s="32" t="s">
        <v>44</v>
      </c>
      <c r="C23" s="6" t="s">
        <v>8</v>
      </c>
      <c r="D23" s="6" t="s">
        <v>12</v>
      </c>
      <c r="E23" s="44">
        <v>536</v>
      </c>
      <c r="F23" s="4">
        <v>536</v>
      </c>
      <c r="G23" s="3"/>
      <c r="H23" s="3"/>
      <c r="I23" s="3"/>
      <c r="J23" s="31" t="s">
        <v>52</v>
      </c>
      <c r="K23" s="11" t="s">
        <v>29</v>
      </c>
    </row>
    <row r="24" spans="1:11" s="7" customFormat="1" ht="74.25" customHeight="1">
      <c r="A24" s="35" t="s">
        <v>26</v>
      </c>
      <c r="B24" s="32" t="s">
        <v>28</v>
      </c>
      <c r="C24" s="36" t="s">
        <v>8</v>
      </c>
      <c r="D24" s="6" t="s">
        <v>12</v>
      </c>
      <c r="E24" s="45">
        <f>F24+G24+H24</f>
        <v>850</v>
      </c>
      <c r="F24" s="38">
        <v>850</v>
      </c>
      <c r="G24" s="37"/>
      <c r="H24" s="37"/>
      <c r="I24" s="46"/>
      <c r="J24" s="34" t="s">
        <v>51</v>
      </c>
      <c r="K24" s="11" t="s">
        <v>36</v>
      </c>
    </row>
    <row r="25" spans="1:11" s="7" customFormat="1" ht="146.25" customHeight="1">
      <c r="A25" s="35" t="s">
        <v>27</v>
      </c>
      <c r="B25" s="32" t="s">
        <v>46</v>
      </c>
      <c r="C25" s="36" t="s">
        <v>8</v>
      </c>
      <c r="D25" s="6" t="s">
        <v>12</v>
      </c>
      <c r="E25" s="37">
        <f>F25+G25+H25</f>
        <v>190.2</v>
      </c>
      <c r="F25" s="38">
        <v>190.2</v>
      </c>
      <c r="G25" s="37"/>
      <c r="H25" s="37"/>
      <c r="I25" s="3"/>
      <c r="J25" s="31" t="s">
        <v>52</v>
      </c>
      <c r="K25" s="11" t="s">
        <v>37</v>
      </c>
    </row>
    <row r="26" spans="1:11" s="7" customFormat="1" ht="39" customHeight="1">
      <c r="A26" s="56"/>
      <c r="B26" s="80" t="s">
        <v>34</v>
      </c>
      <c r="C26" s="6" t="s">
        <v>45</v>
      </c>
      <c r="D26" s="83" t="s">
        <v>12</v>
      </c>
      <c r="E26" s="61">
        <f>E27+E28</f>
        <v>10000</v>
      </c>
      <c r="F26" s="61">
        <f>F27+F28</f>
        <v>10000</v>
      </c>
      <c r="G26" s="37"/>
      <c r="H26" s="37"/>
      <c r="I26" s="3"/>
      <c r="J26" s="86" t="s">
        <v>50</v>
      </c>
      <c r="K26" s="87" t="s">
        <v>35</v>
      </c>
    </row>
    <row r="27" spans="1:11" s="7" customFormat="1" ht="33" customHeight="1">
      <c r="A27" s="75" t="s">
        <v>39</v>
      </c>
      <c r="B27" s="81"/>
      <c r="C27" s="6" t="s">
        <v>8</v>
      </c>
      <c r="D27" s="84"/>
      <c r="E27" s="63">
        <v>500</v>
      </c>
      <c r="F27" s="63">
        <v>500</v>
      </c>
      <c r="G27" s="4"/>
      <c r="H27" s="4"/>
      <c r="I27" s="4"/>
      <c r="J27" s="84"/>
      <c r="K27" s="81"/>
    </row>
    <row r="28" spans="1:11" s="7" customFormat="1" ht="33" customHeight="1">
      <c r="A28" s="76"/>
      <c r="B28" s="82"/>
      <c r="C28" s="6" t="s">
        <v>30</v>
      </c>
      <c r="D28" s="85"/>
      <c r="E28" s="63">
        <v>9500</v>
      </c>
      <c r="F28" s="63">
        <v>9500</v>
      </c>
      <c r="G28" s="4"/>
      <c r="H28" s="4"/>
      <c r="I28" s="4"/>
      <c r="J28" s="85"/>
      <c r="K28" s="82"/>
    </row>
    <row r="29" spans="1:11" ht="18" customHeight="1">
      <c r="A29" s="19"/>
      <c r="B29" s="13" t="s">
        <v>54</v>
      </c>
      <c r="C29" s="12"/>
      <c r="D29" s="6"/>
      <c r="E29" s="65">
        <f>E17+E18+E20+E21+E22+E23+E24+E25+E27+E28</f>
        <v>109152.5</v>
      </c>
      <c r="F29" s="58">
        <f>F17+F20+F22+F23+F24+F25+F27+F28</f>
        <v>12112.2</v>
      </c>
      <c r="G29" s="65">
        <f>G17+G18+G20+G21+G22+G23+G24+G25</f>
        <v>16419.3</v>
      </c>
      <c r="H29" s="58">
        <f>H17+H18</f>
        <v>31151.1</v>
      </c>
      <c r="I29" s="58">
        <f>I17+I18</f>
        <v>49469.9</v>
      </c>
      <c r="J29" s="39"/>
      <c r="K29" s="20"/>
    </row>
    <row r="30" spans="1:11" ht="19.5" customHeight="1" hidden="1">
      <c r="A30" s="77" t="s">
        <v>20</v>
      </c>
      <c r="B30" s="78"/>
      <c r="C30" s="78"/>
      <c r="D30" s="78"/>
      <c r="E30" s="78"/>
      <c r="F30" s="78"/>
      <c r="G30" s="78"/>
      <c r="H30" s="78"/>
      <c r="I30" s="78"/>
      <c r="J30" s="78"/>
      <c r="K30" s="79"/>
    </row>
    <row r="31" spans="1:11" ht="18" customHeight="1">
      <c r="A31" s="48"/>
      <c r="B31" s="49" t="s">
        <v>8</v>
      </c>
      <c r="C31" s="52"/>
      <c r="D31" s="53"/>
      <c r="E31" s="66">
        <f>E17+E20+E22+E23+E24+E25+E27</f>
        <v>64652.49999999999</v>
      </c>
      <c r="F31" s="66">
        <f>F17+F20+F22+F23+F24+F25+F27</f>
        <v>2612.2</v>
      </c>
      <c r="G31" s="66">
        <f>G17+G20+G22+G23+G24+G25+G27</f>
        <v>6419.3</v>
      </c>
      <c r="H31" s="66">
        <f>H17+H20+H22+H23+H24+H25+H27</f>
        <v>31151.1</v>
      </c>
      <c r="I31" s="66">
        <f>I17+I20+I22+I23+I24+I25+I27</f>
        <v>24469.9</v>
      </c>
      <c r="J31" s="54"/>
      <c r="K31" s="55"/>
    </row>
    <row r="32" spans="1:11" ht="18" customHeight="1">
      <c r="A32" s="48"/>
      <c r="B32" s="49" t="s">
        <v>53</v>
      </c>
      <c r="C32" s="52"/>
      <c r="D32" s="53"/>
      <c r="E32" s="66">
        <f>E18+E21+E28</f>
        <v>44500</v>
      </c>
      <c r="F32" s="66">
        <f>F18+F21+F28</f>
        <v>9500</v>
      </c>
      <c r="G32" s="66">
        <f>G18+G21+G28</f>
        <v>10000</v>
      </c>
      <c r="H32" s="66">
        <f>H18+H21+H28</f>
        <v>0</v>
      </c>
      <c r="I32" s="66">
        <f>I18+I21+I28</f>
        <v>25000</v>
      </c>
      <c r="J32" s="54"/>
      <c r="K32" s="55"/>
    </row>
    <row r="33" spans="1:11" ht="23.25" customHeight="1">
      <c r="A33" s="77" t="s">
        <v>40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86.25" customHeight="1">
      <c r="A34" s="19" t="s">
        <v>17</v>
      </c>
      <c r="B34" s="30" t="s">
        <v>11</v>
      </c>
      <c r="C34" s="6" t="s">
        <v>8</v>
      </c>
      <c r="D34" s="6" t="s">
        <v>24</v>
      </c>
      <c r="E34" s="58">
        <f>F34+G34+H34</f>
        <v>7852.4</v>
      </c>
      <c r="F34" s="63">
        <f>1480+150+228.6+2285.3-1.8</f>
        <v>4142.099999999999</v>
      </c>
      <c r="G34" s="63">
        <f>1450.3</f>
        <v>1450.3</v>
      </c>
      <c r="H34" s="63">
        <v>2260</v>
      </c>
      <c r="I34" s="64"/>
      <c r="J34" s="34" t="s">
        <v>49</v>
      </c>
      <c r="K34" s="11" t="s">
        <v>57</v>
      </c>
    </row>
    <row r="35" spans="1:11" ht="16.5" customHeight="1">
      <c r="A35" s="19"/>
      <c r="B35" s="13" t="s">
        <v>55</v>
      </c>
      <c r="C35" s="12"/>
      <c r="D35" s="6"/>
      <c r="E35" s="58">
        <f>E34</f>
        <v>7852.4</v>
      </c>
      <c r="F35" s="58">
        <f>F34</f>
        <v>4142.099999999999</v>
      </c>
      <c r="G35" s="58">
        <f>G34</f>
        <v>1450.3</v>
      </c>
      <c r="H35" s="58">
        <f>SUM(H34)</f>
        <v>2260</v>
      </c>
      <c r="I35" s="58">
        <f>SUM(I34)</f>
        <v>0</v>
      </c>
      <c r="J35" s="14"/>
      <c r="K35" s="12"/>
    </row>
    <row r="36" spans="1:11" ht="18" customHeight="1">
      <c r="A36" s="48"/>
      <c r="B36" s="49" t="s">
        <v>8</v>
      </c>
      <c r="C36" s="52"/>
      <c r="D36" s="53"/>
      <c r="E36" s="66">
        <f>E34</f>
        <v>7852.4</v>
      </c>
      <c r="F36" s="66">
        <f>F34</f>
        <v>4142.099999999999</v>
      </c>
      <c r="G36" s="66">
        <f>G34</f>
        <v>1450.3</v>
      </c>
      <c r="H36" s="66">
        <f>H34</f>
        <v>2260</v>
      </c>
      <c r="I36" s="66">
        <f>I34</f>
        <v>0</v>
      </c>
      <c r="J36" s="54"/>
      <c r="K36" s="55"/>
    </row>
    <row r="37" spans="1:11" s="7" customFormat="1" ht="21.75" customHeight="1">
      <c r="A37" s="19"/>
      <c r="B37" s="9" t="s">
        <v>56</v>
      </c>
      <c r="C37" s="15"/>
      <c r="D37" s="6"/>
      <c r="E37" s="65">
        <f>E14+E29+E35</f>
        <v>117004.9</v>
      </c>
      <c r="F37" s="58">
        <f>F29+F35</f>
        <v>16254.3</v>
      </c>
      <c r="G37" s="65">
        <f>G35+G29+G14</f>
        <v>17869.6</v>
      </c>
      <c r="H37" s="58">
        <f>H35+H29+H14</f>
        <v>33411.1</v>
      </c>
      <c r="I37" s="58">
        <f>I35+I29+I14</f>
        <v>49469.9</v>
      </c>
      <c r="J37" s="14"/>
      <c r="K37" s="21"/>
    </row>
    <row r="38" spans="1:11" ht="18" customHeight="1">
      <c r="A38" s="48"/>
      <c r="B38" s="49" t="s">
        <v>8</v>
      </c>
      <c r="C38" s="52"/>
      <c r="D38" s="53"/>
      <c r="E38" s="66">
        <f>E31+E36</f>
        <v>72504.9</v>
      </c>
      <c r="F38" s="66">
        <f>F31+F36</f>
        <v>6754.299999999999</v>
      </c>
      <c r="G38" s="66">
        <f>G31+G36</f>
        <v>7869.6</v>
      </c>
      <c r="H38" s="66">
        <f>H31+H36</f>
        <v>33411.1</v>
      </c>
      <c r="I38" s="66">
        <f>I31+I36</f>
        <v>24469.9</v>
      </c>
      <c r="J38" s="54"/>
      <c r="K38" s="55"/>
    </row>
    <row r="39" spans="1:11" ht="18" customHeight="1">
      <c r="A39" s="48"/>
      <c r="B39" s="49" t="s">
        <v>53</v>
      </c>
      <c r="C39" s="52"/>
      <c r="D39" s="53"/>
      <c r="E39" s="66">
        <f>E32</f>
        <v>44500</v>
      </c>
      <c r="F39" s="66">
        <f>F32</f>
        <v>9500</v>
      </c>
      <c r="G39" s="66">
        <f>G32</f>
        <v>10000</v>
      </c>
      <c r="H39" s="66">
        <f>H32</f>
        <v>0</v>
      </c>
      <c r="I39" s="66">
        <f>I32</f>
        <v>25000</v>
      </c>
      <c r="J39" s="54"/>
      <c r="K39" s="55"/>
    </row>
    <row r="40" spans="2:10" s="27" customFormat="1" ht="18.75">
      <c r="B40" s="23"/>
      <c r="H40" s="5"/>
      <c r="I40" s="5"/>
      <c r="J40" s="28"/>
    </row>
    <row r="41" spans="2:11" s="27" customFormat="1" ht="18.75">
      <c r="B41" s="24"/>
      <c r="C41" s="24"/>
      <c r="D41" s="24"/>
      <c r="E41" s="24"/>
      <c r="F41" s="24"/>
      <c r="H41" s="24"/>
      <c r="I41" s="24"/>
      <c r="K41" s="24"/>
    </row>
    <row r="42" spans="2:11" ht="15.75">
      <c r="B42" s="18"/>
      <c r="C42" s="18"/>
      <c r="D42" s="18"/>
      <c r="E42" s="18"/>
      <c r="F42" s="18"/>
      <c r="G42" s="17"/>
      <c r="H42" s="18"/>
      <c r="I42" s="18"/>
      <c r="J42" s="17"/>
      <c r="K42" s="18"/>
    </row>
    <row r="43" ht="12.75">
      <c r="B43" s="29"/>
    </row>
    <row r="44" ht="12.75">
      <c r="B44" s="29"/>
    </row>
    <row r="51" ht="12.75">
      <c r="C51" s="7"/>
    </row>
  </sheetData>
  <sheetProtection/>
  <mergeCells count="30">
    <mergeCell ref="A33:K33"/>
    <mergeCell ref="A30:K30"/>
    <mergeCell ref="A16:A18"/>
    <mergeCell ref="B16:B18"/>
    <mergeCell ref="K16:K18"/>
    <mergeCell ref="J16:J18"/>
    <mergeCell ref="A19:A21"/>
    <mergeCell ref="B19:B21"/>
    <mergeCell ref="J19:J21"/>
    <mergeCell ref="K19:K21"/>
    <mergeCell ref="B6:K6"/>
    <mergeCell ref="A7:K7"/>
    <mergeCell ref="A10:A11"/>
    <mergeCell ref="B10:B11"/>
    <mergeCell ref="C10:C11"/>
    <mergeCell ref="D10:D11"/>
    <mergeCell ref="E10:E11"/>
    <mergeCell ref="K10:K11"/>
    <mergeCell ref="J10:J11"/>
    <mergeCell ref="F10:I10"/>
    <mergeCell ref="C14:K14"/>
    <mergeCell ref="A13:K13"/>
    <mergeCell ref="A27:A28"/>
    <mergeCell ref="A15:K15"/>
    <mergeCell ref="B26:B28"/>
    <mergeCell ref="D16:D18"/>
    <mergeCell ref="D19:D21"/>
    <mergeCell ref="D26:D28"/>
    <mergeCell ref="J26:J28"/>
    <mergeCell ref="K26:K28"/>
  </mergeCells>
  <printOptions horizontalCentered="1"/>
  <pageMargins left="0.4330708661417323" right="0.5511811023622047" top="0.984251968503937" bottom="0.3937007874015748" header="0.03937007874015748" footer="0.2362204724409449"/>
  <pageSetup fitToHeight="2" fitToWidth="1" horizontalDpi="600" verticalDpi="600" orientation="landscape" paperSize="9" scale="74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2015-11-11T13:58:01Z</cp:lastPrinted>
  <dcterms:created xsi:type="dcterms:W3CDTF">2009-12-14T14:01:44Z</dcterms:created>
  <dcterms:modified xsi:type="dcterms:W3CDTF">2015-11-19T12:54:16Z</dcterms:modified>
  <cp:category/>
  <cp:version/>
  <cp:contentType/>
  <cp:contentStatus/>
</cp:coreProperties>
</file>